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lindagarson/Desktop/"/>
    </mc:Choice>
  </mc:AlternateContent>
  <xr:revisionPtr revIDLastSave="0" documentId="13_ncr:1_{B9D19749-AF07-B940-AC3C-504680C62628}" xr6:coauthVersionLast="47" xr6:coauthVersionMax="47" xr10:uidLastSave="{00000000-0000-0000-0000-000000000000}"/>
  <bookViews>
    <workbookView xWindow="11940" yWindow="2900" windowWidth="37340" windowHeight="20160" xr2:uid="{00000000-000D-0000-FFFF-FFFF00000000}"/>
  </bookViews>
  <sheets>
    <sheet name="Entry Form" sheetId="1" r:id="rId1"/>
    <sheet name="Wine Categories" sheetId="2" r:id="rId2"/>
    <sheet name="Beer Categories" sheetId="3" r:id="rId3"/>
    <sheet name="Spirit Categories" sheetId="4" r:id="rId4"/>
  </sheets>
  <definedNames>
    <definedName name="DiscType">'Entry Form'!#REF!</definedName>
    <definedName name="EntryBeer">'Entry Form'!$K$35</definedName>
    <definedName name="EntrySpirits">'Entry Form'!$K$50</definedName>
    <definedName name="EntryWine">'Entry Form'!$K$21</definedName>
    <definedName name="_xlnm.Print_Area" localSheetId="0">'Entry Form'!$A$1:$M$69</definedName>
    <definedName name="_xlnm.Print_Area" localSheetId="3">'Spirit Categories'!$A$1:$J$34</definedName>
    <definedName name="_xlnm.Print_Area" localSheetId="1">'Wine Categories'!$A$1:$S$35</definedName>
    <definedName name="SubBeer">Table3[[#Totals],[Entry Fee]]</definedName>
    <definedName name="SubSpirits">Table4[[#Totals],[Entry Fee]]</definedName>
    <definedName name="SubWine">Table5[[#Totals],[Entry Fee]]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6" i="1" l="1"/>
  <c r="K45" i="1"/>
  <c r="K44" i="1"/>
  <c r="K32" i="1"/>
  <c r="K31" i="1"/>
  <c r="K30" i="1"/>
  <c r="K29" i="1"/>
  <c r="K28" i="1"/>
  <c r="K27" i="1"/>
  <c r="K26" i="1"/>
  <c r="K25" i="1"/>
  <c r="K24" i="1"/>
  <c r="K35" i="1" l="1"/>
  <c r="K50" i="1"/>
  <c r="K57" i="1"/>
  <c r="K56" i="1"/>
  <c r="K55" i="1"/>
  <c r="K54" i="1"/>
  <c r="K53" i="1"/>
  <c r="K58" i="1" l="1"/>
  <c r="K61" i="1" s="1"/>
</calcChain>
</file>

<file path=xl/sharedStrings.xml><?xml version="1.0" encoding="utf-8"?>
<sst xmlns="http://schemas.openxmlformats.org/spreadsheetml/2006/main" count="236" uniqueCount="198">
  <si>
    <t>Method of Payment</t>
  </si>
  <si>
    <t>Appellation</t>
  </si>
  <si>
    <t xml:space="preserve">Country </t>
  </si>
  <si>
    <t>Colour</t>
  </si>
  <si>
    <t>Notes:</t>
  </si>
  <si>
    <t>Canada</t>
  </si>
  <si>
    <t>Dry</t>
  </si>
  <si>
    <t>White</t>
  </si>
  <si>
    <t>Beer</t>
  </si>
  <si>
    <t>Lager</t>
  </si>
  <si>
    <t>Country</t>
  </si>
  <si>
    <t>Gin</t>
  </si>
  <si>
    <t>Flavoured Gin</t>
  </si>
  <si>
    <t>Subtotal</t>
  </si>
  <si>
    <t>Total</t>
  </si>
  <si>
    <t xml:space="preserve">Spirits, Liqueurs etc. </t>
  </si>
  <si>
    <t>Wine including Fruit Wines</t>
  </si>
  <si>
    <t>Samples Address</t>
  </si>
  <si>
    <t>Attn: Tom Firth ABA</t>
  </si>
  <si>
    <t>Category</t>
  </si>
  <si>
    <t>Waterton Brewery Canuck Lager</t>
  </si>
  <si>
    <t>Ye Olde Distillery Marshmallow Gin</t>
  </si>
  <si>
    <t>Made from foraged marshmallows</t>
  </si>
  <si>
    <t>None</t>
  </si>
  <si>
    <t>*For sample purposes, we require 3 bottles (750mL or equivalent volume) of wine for judging</t>
  </si>
  <si>
    <t>Sweetness</t>
  </si>
  <si>
    <t>Varietal (%)/Blend (%)</t>
  </si>
  <si>
    <t>Wine Style</t>
  </si>
  <si>
    <t>(What category should this be in?)</t>
  </si>
  <si>
    <t>Chateaux Canuck White Meritage</t>
  </si>
  <si>
    <t>Sauvignon Blanc 60% Semillion 40%</t>
  </si>
  <si>
    <t>White Blends</t>
  </si>
  <si>
    <t xml:space="preserve">Please email completed form to: </t>
  </si>
  <si>
    <t>Representative Name (who is the best person to contact)</t>
  </si>
  <si>
    <t>Phone:</t>
  </si>
  <si>
    <t>Agent/Importer/Producer Company Name</t>
  </si>
  <si>
    <t>Spirits</t>
  </si>
  <si>
    <t>Amaro or Vermouth</t>
  </si>
  <si>
    <t>Bourbon</t>
  </si>
  <si>
    <t>Brandy/Cognac</t>
  </si>
  <si>
    <t>Aged or Barrel influenced Gin</t>
  </si>
  <si>
    <t>Liqueur- fruit based</t>
  </si>
  <si>
    <t>Liqueur - Coffee Based</t>
  </si>
  <si>
    <t>Liqueur - herbal or spiced</t>
  </si>
  <si>
    <t>Vodka</t>
  </si>
  <si>
    <t>Flavoured Vodka/ Flavoured Neutral Spirits</t>
  </si>
  <si>
    <t>Rum and Sugarcane Spirits</t>
  </si>
  <si>
    <t>Other Flavoured Rum/Sugarcane Spirits</t>
  </si>
  <si>
    <t>Whisky</t>
  </si>
  <si>
    <t>Single Malt Whisky</t>
  </si>
  <si>
    <t>Rye or Canadian Whisky</t>
  </si>
  <si>
    <t xml:space="preserve">International Whisky </t>
  </si>
  <si>
    <t>Blended Malt Whisky</t>
  </si>
  <si>
    <t>Unaged Spirits or Young Whisky/Moonshine</t>
  </si>
  <si>
    <t>Eau de Vie</t>
  </si>
  <si>
    <t>Infused Neutral Spirits or Aromatized Spirits Absinthe/Akvavit and similar</t>
  </si>
  <si>
    <t>Tequila and Mezcal</t>
  </si>
  <si>
    <t>Wine</t>
  </si>
  <si>
    <t>Fruit Wine</t>
  </si>
  <si>
    <t>Flavoured Whisky</t>
  </si>
  <si>
    <t>Asian Whisky</t>
  </si>
  <si>
    <t>Cream Liqueur</t>
  </si>
  <si>
    <t>Wines made from any fruit (or vegetable) other than grapes. Includes yuzu, Ume, berry wines, and rhubarb</t>
  </si>
  <si>
    <t xml:space="preserve">Other  </t>
  </si>
  <si>
    <t>(please ensure we have the grape breakdown if relevant)</t>
  </si>
  <si>
    <t>Spiced and Flavoured Rum and Sugarcane Spirits</t>
  </si>
  <si>
    <t xml:space="preserve">If a product doesn’t fit within the other categories, please indicate "other" and we will be in touch to discuss the best fit. </t>
  </si>
  <si>
    <t>Mead - Sparkling</t>
  </si>
  <si>
    <t>Mead - All types</t>
  </si>
  <si>
    <t>Cabernet Sauvignon</t>
  </si>
  <si>
    <t>Non-Alcoholic Spirits</t>
  </si>
  <si>
    <t>Syrah / Shiraz</t>
  </si>
  <si>
    <t>Rose - Still</t>
  </si>
  <si>
    <t>Rose - Sparkling</t>
  </si>
  <si>
    <t>Pinot Gris/Grigio</t>
  </si>
  <si>
    <t>White Single Varieties</t>
  </si>
  <si>
    <t>A white grape variety not listed elsewhere- subject to labelling requirements of country of origin</t>
  </si>
  <si>
    <t>Red Bordeaux Blends/ Meritage</t>
  </si>
  <si>
    <t>Sauvignon Blanc</t>
  </si>
  <si>
    <t>Pinot Noir</t>
  </si>
  <si>
    <t>Chardonnay</t>
  </si>
  <si>
    <t>Chardonnay, both oaked and non-oaked examples</t>
  </si>
  <si>
    <t>Chianti and Sangiovese Based Blends</t>
  </si>
  <si>
    <t>Italian Red Blends</t>
  </si>
  <si>
    <t>Traditional, Italian style red blends (i.e. Valpolicella)</t>
  </si>
  <si>
    <t>Traditional, Italian style red wines based around sangiovese</t>
  </si>
  <si>
    <t>Red Single Varieties</t>
  </si>
  <si>
    <t>A red grape variety not listed elsewhere - subject to labelling requirements of country of origin</t>
  </si>
  <si>
    <t>Zinfandel</t>
  </si>
  <si>
    <t>Prosecco</t>
  </si>
  <si>
    <t>Riesling</t>
  </si>
  <si>
    <t>Merlot</t>
  </si>
  <si>
    <t>Dessert Wines - Fortified Wines</t>
  </si>
  <si>
    <t>Wines typically intended for after a meal, and fortified to a higher alcohol percentage</t>
  </si>
  <si>
    <t>Dessert Wines - Sweet</t>
  </si>
  <si>
    <t>Sweeter wines made without fortification. May include Botyrtis, late harvest, and icewine</t>
  </si>
  <si>
    <t xml:space="preserve">Gewurztraminer </t>
  </si>
  <si>
    <t>Malbec</t>
  </si>
  <si>
    <t>Sparkling Wines</t>
  </si>
  <si>
    <t>Sparkling wines made in both traditional or other methods. Includes Champagne, Cava, and international examples</t>
  </si>
  <si>
    <t>Red Blends</t>
  </si>
  <si>
    <t>Other</t>
  </si>
  <si>
    <t>As close as possible, these define all the categories that we are expecting * some categories subject to change, and some categories may be moved within larger, broader categories</t>
  </si>
  <si>
    <t xml:space="preserve">*While many countries have varying labelling requirements, if the country of origin would permit a wine to list a single varietal on the label, the wine would be considered a single variety. </t>
  </si>
  <si>
    <t>*Spirits-Approximately 1 x 750mL package or equivalent volume</t>
  </si>
  <si>
    <t>*Beer-to ensure suitable samples for multiple rounds, we require approximately 2L of beer. This is approximately 1 standard six pack or four pack of tall cans.</t>
  </si>
  <si>
    <t>Beer, Sake, Mead, Coolers, Pre-Made Cocktails, Cider and Mixers</t>
  </si>
  <si>
    <t>Neutral Spirits other than vodka</t>
  </si>
  <si>
    <t>***Numbers at end of each category referred to numbers in new 2021 BJCP Guidelines***</t>
  </si>
  <si>
    <t>Stouts and Porters</t>
  </si>
  <si>
    <t>(BJCP)</t>
  </si>
  <si>
    <t>Pale Ales, Blondes, and Golden Ales</t>
  </si>
  <si>
    <t>Red, Browns, and Dark Ales (not Stouts/Porters)</t>
  </si>
  <si>
    <t>Amber, Red, and Dark Lagers</t>
  </si>
  <si>
    <t>Fruit and Spice Beers (Not Sours)</t>
  </si>
  <si>
    <t xml:space="preserve">As close as possible, these define all the categories that we are expecting </t>
  </si>
  <si>
    <t>* some categories subject to change, and some categories may be moved within larger, broader categories, or into more specific categories</t>
  </si>
  <si>
    <t xml:space="preserve">Hazy and New England Style Pale Ales </t>
  </si>
  <si>
    <t>NONE</t>
  </si>
  <si>
    <t>Hazy and New England Style India Pale Ales</t>
  </si>
  <si>
    <t xml:space="preserve">Strong European/Belgian Style Ales </t>
  </si>
  <si>
    <t>(Dubbels, Tripels, Saisons, Trappist, Dark Strongs, Farmhouse Ales, Doppelbocks, Eisbocks, or other high alcohol styles)</t>
  </si>
  <si>
    <t>23, 28, 31</t>
  </si>
  <si>
    <t xml:space="preserve">Sours (Gose, Flanders Reds, Oud Bruins, Lambics, Berliner Weisse-non fruited) </t>
  </si>
  <si>
    <t>Fruited Sours (including Kettle Sour)</t>
  </si>
  <si>
    <t>Pilsner (including dark pilsners)</t>
  </si>
  <si>
    <t xml:space="preserve">Lagers (Light coloured) </t>
  </si>
  <si>
    <t>1, 2, 4, 5</t>
  </si>
  <si>
    <t xml:space="preserve">Hybrids and Session Ales (Kolsch, California Common, and Cream ales) </t>
  </si>
  <si>
    <t>2, 5, 19</t>
  </si>
  <si>
    <t xml:space="preserve">Wheat and Wits (American and European, light and dark) </t>
  </si>
  <si>
    <t>10, 24</t>
  </si>
  <si>
    <t xml:space="preserve">Strong Ales (Scottish Heavys, Barleywines, old ales, and any high alcohol 7%+ beer) </t>
  </si>
  <si>
    <t>14, 17, 22</t>
  </si>
  <si>
    <t>13, 15, 16, 19, 20</t>
  </si>
  <si>
    <t>11, 12, 18</t>
  </si>
  <si>
    <t>13, 14, 15, 19</t>
  </si>
  <si>
    <t>3, 6, 7, 8</t>
  </si>
  <si>
    <t>9, 24, 25, 26</t>
  </si>
  <si>
    <t>IPA (English, West Coast, session and standard non hazy IPAs)</t>
  </si>
  <si>
    <t>12, 21</t>
  </si>
  <si>
    <t xml:space="preserve">Strong IPAs (Double, Triple and other high alcohol IPAs) </t>
  </si>
  <si>
    <t>Specialty beer (high alcohol 7%+)</t>
  </si>
  <si>
    <t>27, 30, 32, 34</t>
  </si>
  <si>
    <t>Specialty beer (normal alcohol &lt;7%)</t>
  </si>
  <si>
    <t>Barrel Aged Beer</t>
  </si>
  <si>
    <t>Any mead that has noticable, or intended carbonation</t>
  </si>
  <si>
    <t xml:space="preserve">Any white wine made from a blend that would not qualify for single varietal labelling in country of origin Please ensure we have the blend in the notes. </t>
  </si>
  <si>
    <t>Any red wine made from a blend that would not qualify for single varietal labelling in country of origin. Please ensure we have the blend in the notes</t>
  </si>
  <si>
    <t>Any mead that isn't sparkling. In the notes, please indicate the specific style of mead</t>
  </si>
  <si>
    <t xml:space="preserve">please indicate "other" and we will be in touch to discuss the best fit. </t>
  </si>
  <si>
    <t>If a product doesn’t fit within the other categories,</t>
  </si>
  <si>
    <t>(including postcode)</t>
  </si>
  <si>
    <r>
      <t>Address:</t>
    </r>
    <r>
      <rPr>
        <b/>
        <u/>
        <sz val="16"/>
        <color theme="1"/>
        <rFont val="Calibri (Body)"/>
      </rPr>
      <t xml:space="preserve"> </t>
    </r>
  </si>
  <si>
    <t xml:space="preserve">For Varietal/Blend/Style, please note the blend (if known) or style such as Cremant, Sparkling Rosé, that will help us place this wine in the appropriate flight.  </t>
  </si>
  <si>
    <t>s</t>
  </si>
  <si>
    <t>403-818-5304</t>
  </si>
  <si>
    <t>415 Willowdale Crescent SE, Calgary, Alberta, T2J 1K2</t>
  </si>
  <si>
    <t>Email:</t>
  </si>
  <si>
    <t>Date:</t>
  </si>
  <si>
    <t>Questions regarding Samples And Entries can be directed to Tom Firth,  tom@culinairemagazine.ca   403-818-5304</t>
  </si>
  <si>
    <t>To arrange delivery of Samples please contact Tom Firth,  tom@culinairemagazine.ca   403-818-5304</t>
  </si>
  <si>
    <t xml:space="preserve">PLEASE NOTE, this is a workbook for us to enter your correct product information into our system, assigned to the correct people or representatives. We will be in touch regarding invoicing etc. </t>
  </si>
  <si>
    <t>*Please add lines as needed to this form*</t>
  </si>
  <si>
    <t>Entry Fee</t>
  </si>
  <si>
    <t xml:space="preserve">Visa, Mastercard, American Express, PayPal, Interac E-transfers </t>
  </si>
  <si>
    <t>tom@culinairemagazine.ca; linda@culinairemagazine.ca</t>
  </si>
  <si>
    <t xml:space="preserve">Product Name incl. Winery </t>
  </si>
  <si>
    <t>Vintage (if applicable)</t>
  </si>
  <si>
    <t>Estimated SRP</t>
  </si>
  <si>
    <t>CSPC Code</t>
  </si>
  <si>
    <t>Appellation/Country</t>
  </si>
  <si>
    <t>Format</t>
  </si>
  <si>
    <t>Category/Style</t>
  </si>
  <si>
    <t>Brewery Product</t>
  </si>
  <si>
    <t>Age statement (if applicable)</t>
  </si>
  <si>
    <t>Distillery Product</t>
  </si>
  <si>
    <t>white blends</t>
  </si>
  <si>
    <t>N/A</t>
  </si>
  <si>
    <t>4-pack cans</t>
  </si>
  <si>
    <t>no</t>
  </si>
  <si>
    <t>No</t>
  </si>
  <si>
    <t>EMAIL</t>
  </si>
  <si>
    <t>Non-alcoholic wine - all types</t>
  </si>
  <si>
    <r>
      <t xml:space="preserve">Fee per Entry: Beer, </t>
    </r>
    <r>
      <rPr>
        <sz val="16"/>
        <color theme="1"/>
        <rFont val="Calibri"/>
        <family val="2"/>
        <scheme val="minor"/>
      </rPr>
      <t>Wine, and Spirits: $95 each SKU</t>
    </r>
  </si>
  <si>
    <t>Corsica, France</t>
  </si>
  <si>
    <t>Switzerland</t>
  </si>
  <si>
    <t>Okanagan Valley</t>
  </si>
  <si>
    <t xml:space="preserve">Brewery only? </t>
  </si>
  <si>
    <t>Distillery only?</t>
  </si>
  <si>
    <t>Thank you for your entries in the Alberta Beverage Awards.</t>
  </si>
  <si>
    <t>GST Registration Number 762502037 RC0001</t>
  </si>
  <si>
    <t>7-11 entries</t>
  </si>
  <si>
    <t>12-17 entries</t>
  </si>
  <si>
    <t>18+ entries</t>
  </si>
  <si>
    <t>Early bird discount before May 29</t>
  </si>
  <si>
    <t>Discounts will be applied as below on your invoice. THIS IS ONLY A WORKSHEET FOR THE ENTRY DETAILS</t>
  </si>
  <si>
    <t>Product Entry Form Workbook for the 2026 Alberta Beverage Awards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</si>
</sst>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;[Red]\-&quot;$&quot;#,##0"/>
    <numFmt numFmtId="165" formatCode="_-&quot;$&quot;* #,##0.00_-;\-&quot;$&quot;* #,##0.00_-;_-&quot;$&quot;* &quot;-&quot;??_-;_-@_-"/>
    <numFmt numFmtId="166" formatCode="&quot;$&quot;#,##0.00"/>
    <numFmt numFmtId="167" formatCode="[$$-1009]#,##0.0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Calibri (Body)"/>
    </font>
    <font>
      <sz val="16"/>
      <color theme="5"/>
      <name val="Calibri"/>
      <family val="2"/>
      <scheme val="minor"/>
    </font>
    <font>
      <b/>
      <sz val="16"/>
      <color theme="5"/>
      <name val="Calibri"/>
      <family val="2"/>
      <scheme val="minor"/>
    </font>
    <font>
      <u/>
      <sz val="16"/>
      <color theme="10"/>
      <name val="Calibri"/>
      <family val="2"/>
      <scheme val="minor"/>
    </font>
    <font>
      <i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rgb="FF333333"/>
      <name val="Calibri"/>
      <family val="2"/>
    </font>
    <font>
      <sz val="16"/>
      <color rgb="FF333333"/>
      <name val="Calibri"/>
      <family val="2"/>
    </font>
    <font>
      <sz val="16"/>
      <color rgb="FF333333"/>
      <name val="Helvetica Neue"/>
      <family val="2"/>
    </font>
    <font>
      <sz val="16"/>
      <color rgb="FF00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rgb="FF333333"/>
      <name val="Calibri"/>
      <family val="2"/>
    </font>
    <font>
      <b/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5" fontId="17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4" fillId="0" borderId="0" xfId="0" applyFont="1"/>
    <xf numFmtId="0" fontId="5" fillId="0" borderId="0" xfId="0" applyFont="1"/>
    <xf numFmtId="0" fontId="5" fillId="0" borderId="2" xfId="0" applyFont="1" applyBorder="1"/>
    <xf numFmtId="0" fontId="7" fillId="0" borderId="0" xfId="0" applyFont="1"/>
    <xf numFmtId="166" fontId="7" fillId="0" borderId="0" xfId="0" applyNumberFormat="1" applyFont="1"/>
    <xf numFmtId="0" fontId="8" fillId="0" borderId="0" xfId="0" applyFont="1"/>
    <xf numFmtId="0" fontId="9" fillId="0" borderId="0" xfId="1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7" fontId="1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5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165" fontId="5" fillId="0" borderId="0" xfId="8" applyFont="1" applyAlignment="1">
      <alignment horizontal="center"/>
    </xf>
    <xf numFmtId="165" fontId="5" fillId="0" borderId="3" xfId="8" applyFont="1" applyBorder="1" applyAlignment="1">
      <alignment horizontal="center"/>
    </xf>
    <xf numFmtId="0" fontId="18" fillId="0" borderId="0" xfId="0" applyFont="1"/>
    <xf numFmtId="0" fontId="16" fillId="0" borderId="2" xfId="0" applyFont="1" applyBorder="1"/>
    <xf numFmtId="0" fontId="9" fillId="0" borderId="2" xfId="1" applyFont="1" applyBorder="1"/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165" fontId="5" fillId="0" borderId="3" xfId="8" applyFont="1" applyBorder="1" applyAlignment="1">
      <alignment horizontal="center" wrapText="1"/>
    </xf>
    <xf numFmtId="165" fontId="4" fillId="0" borderId="0" xfId="8" applyFont="1" applyBorder="1" applyAlignment="1">
      <alignment horizontal="center"/>
    </xf>
    <xf numFmtId="165" fontId="5" fillId="0" borderId="0" xfId="8" applyFont="1" applyFill="1"/>
    <xf numFmtId="165" fontId="5" fillId="0" borderId="0" xfId="8" applyFont="1" applyFill="1" applyBorder="1"/>
    <xf numFmtId="165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16" fillId="0" borderId="0" xfId="0" applyFont="1"/>
    <xf numFmtId="0" fontId="9" fillId="0" borderId="0" xfId="1" applyFont="1" applyBorder="1"/>
    <xf numFmtId="0" fontId="4" fillId="0" borderId="3" xfId="0" applyFont="1" applyBorder="1" applyAlignment="1">
      <alignment horizontal="center"/>
    </xf>
    <xf numFmtId="0" fontId="19" fillId="0" borderId="0" xfId="1" applyFont="1" applyFill="1"/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/>
    </xf>
    <xf numFmtId="0" fontId="23" fillId="0" borderId="0" xfId="0" applyFont="1"/>
    <xf numFmtId="0" fontId="5" fillId="2" borderId="0" xfId="0" applyFont="1" applyFill="1"/>
    <xf numFmtId="0" fontId="4" fillId="2" borderId="0" xfId="0" applyFont="1" applyFill="1" applyAlignment="1">
      <alignment horizontal="right"/>
    </xf>
    <xf numFmtId="14" fontId="5" fillId="2" borderId="2" xfId="0" applyNumberFormat="1" applyFont="1" applyFill="1" applyBorder="1"/>
    <xf numFmtId="0" fontId="4" fillId="2" borderId="0" xfId="0" applyFont="1" applyFill="1"/>
    <xf numFmtId="14" fontId="5" fillId="2" borderId="0" xfId="0" applyNumberFormat="1" applyFont="1" applyFill="1"/>
    <xf numFmtId="0" fontId="5" fillId="2" borderId="2" xfId="0" applyFont="1" applyFill="1" applyBorder="1"/>
    <xf numFmtId="0" fontId="2" fillId="2" borderId="2" xfId="1" applyFill="1" applyBorder="1"/>
    <xf numFmtId="0" fontId="5" fillId="0" borderId="0" xfId="8" applyNumberFormat="1" applyFont="1" applyFill="1"/>
    <xf numFmtId="167" fontId="5" fillId="0" borderId="0" xfId="8" applyNumberFormat="1" applyFont="1" applyBorder="1" applyAlignment="1">
      <alignment horizontal="center"/>
    </xf>
    <xf numFmtId="167" fontId="5" fillId="0" borderId="0" xfId="8" applyNumberFormat="1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4" fillId="0" borderId="3" xfId="0" applyFont="1" applyBorder="1" applyAlignment="1">
      <alignment horizontal="right"/>
    </xf>
  </cellXfs>
  <cellStyles count="9">
    <cellStyle name="Currency" xfId="8" builtinId="4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Hyperlink" xfId="1" builtinId="8"/>
    <cellStyle name="Normal" xfId="0" builtinId="0"/>
  </cellStyles>
  <dxfs count="7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65" formatCode="_-&quot;$&quot;* #,##0.00_-;\-&quot;$&quot;* #,##0.00_-;_-&quot;$&quot;*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65" formatCode="_-&quot;$&quot;* #,##0.00_-;\-&quot;$&quot;* #,##0.00_-;_-&quot;$&quot;*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65" formatCode="_-&quot;$&quot;* #,##0.00_-;\-&quot;$&quot;* #,##0.00_-;_-&quot;$&quot;*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712983</xdr:colOff>
      <xdr:row>2</xdr:row>
      <xdr:rowOff>155964</xdr:rowOff>
    </xdr:from>
    <xdr:to>
      <xdr:col>0</xdr:col>
      <xdr:colOff>2874212</xdr:colOff>
      <xdr:row>8</xdr:row>
      <xdr:rowOff>467895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163354-F5BA-C22D-1ABF-17326C5CF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983" y="846666"/>
          <a:ext cx="2161229" cy="216122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2E9B652-A0B3-4E46-9335-FD3F7D67CE64}" name="Table3" displayName="Table3" ref="A36:K47" totalsRowCount="1" headerRowDxfId="77" dataDxfId="75" headerRowBorderDxfId="76" tableBorderDxfId="74">
  <autoFilter ref="A36:K46" xr:uid="{C2E9B652-A0B3-4E46-9335-FD3F7D67CE6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sortState xmlns:xlrd2="http://schemas.microsoft.com/office/spreadsheetml/2017/richdata2" ref="A37:K46">
    <sortCondition ref="B36:B46"/>
  </sortState>
  <tableColumns count="11">
    <tableColumn id="1" xr3:uid="{BA76DEC7-43C9-4A72-82B9-0892D53E0DAC}" name="Brewery Product" totalsRowLabel="Total" dataDxfId="73" totalsRowDxfId="72"/>
    <tableColumn id="2" xr3:uid="{359B6DA1-935E-424D-B8F0-7320386266C2}" name="Age statement (if applicable)" dataDxfId="71" totalsRowDxfId="70"/>
    <tableColumn id="3" xr3:uid="{6B2B7643-E91D-492A-8B47-77AEBC990CBE}" name="Appellation/Country" dataDxfId="69" totalsRowDxfId="68"/>
    <tableColumn id="4" xr3:uid="{93DCCEBC-C9AC-4021-8B9C-C688929BF975}" name="Estimated SRP" dataDxfId="67" totalsRowDxfId="66"/>
    <tableColumn id="5" xr3:uid="{0024120A-193B-4A8E-AB19-FE4CB16F2181}" name="Format" dataDxfId="65" totalsRowDxfId="64"/>
    <tableColumn id="6" xr3:uid="{2FE1B303-111F-41C4-A7AF-1F567E3AE313}" name="CSPC Code" dataDxfId="63" totalsRowDxfId="62" dataCellStyle="Currency"/>
    <tableColumn id="7" xr3:uid="{97FF3245-4370-42C7-9EF7-6958837E984B}" name="Category" dataDxfId="61" totalsRowDxfId="60"/>
    <tableColumn id="8" xr3:uid="{D865B8B8-4A25-4385-A61C-B03FB592881A}" name="Category/Style" dataDxfId="59" totalsRowDxfId="58"/>
    <tableColumn id="9" xr3:uid="{0165F24C-BB1D-41CB-A963-578C610AE0D1}" name="Brewery only? " dataDxfId="57" totalsRowDxfId="56"/>
    <tableColumn id="10" xr3:uid="{74A1DD0F-B9EF-45C2-9D6A-801F5C68018D}" name="Notes:" dataDxfId="55" totalsRowDxfId="54"/>
    <tableColumn id="11" xr3:uid="{88162905-6EDB-4FBB-8515-A9F57D461118}" name="Entry Fee" dataDxfId="53" totalsRowDxfId="52" dataCellStyle="Currenc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5E880FE-585D-4522-B3A7-ABD781A09F09}" name="Table4" displayName="Table4" ref="A51:K58" totalsRowCount="1" headerRowDxfId="51" dataDxfId="49" headerRowBorderDxfId="50" tableBorderDxfId="48">
  <autoFilter ref="A51:K57" xr:uid="{25E880FE-585D-4522-B3A7-ABD781A09F0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210E7511-8D34-4D2E-9857-ED6A7A994E6A}" name="Distillery Product" totalsRowLabel="Total" dataDxfId="47" totalsRowDxfId="46"/>
    <tableColumn id="2" xr3:uid="{36F53BF8-8E05-444B-BD6C-2C8A9A3CE3B5}" name="Age statement (if applicable)" dataDxfId="45" totalsRowDxfId="44"/>
    <tableColumn id="3" xr3:uid="{23A408CE-D1A3-43F8-A57E-EC1CD824E2AB}" name="Appellation" dataDxfId="43" totalsRowDxfId="42"/>
    <tableColumn id="4" xr3:uid="{1646BCE9-5D43-4790-B209-FAE8337C69F6}" name="Country " dataDxfId="41" totalsRowDxfId="40"/>
    <tableColumn id="5" xr3:uid="{4746FEB4-D159-4340-94B0-4870907F53B0}" name="Estimated SRP" dataDxfId="39" totalsRowDxfId="38"/>
    <tableColumn id="6" xr3:uid="{17B80B62-1057-4C12-B9AF-AC713582A09F}" name="CSPC Code" dataDxfId="37" totalsRowDxfId="36"/>
    <tableColumn id="7" xr3:uid="{38B99EC7-8FEF-48B4-9306-5B22C7A6667D}" name="Category" dataDxfId="35" totalsRowDxfId="34"/>
    <tableColumn id="8" xr3:uid="{C9392003-CA9C-4268-9BCC-4E49D441F90D}" name="Category/Style" dataDxfId="33" totalsRowDxfId="32"/>
    <tableColumn id="9" xr3:uid="{267F3CB3-6506-403B-9D6E-D45B7EA37F84}" name="Distillery only?" dataDxfId="31" totalsRowDxfId="30"/>
    <tableColumn id="10" xr3:uid="{5269F441-B28B-41CB-B5F3-B691050766F2}" name="Notes:" dataDxfId="29" totalsRowDxfId="28"/>
    <tableColumn id="11" xr3:uid="{08A844BE-A65D-4B92-B6A3-AF88B97BAF34}" name="Entry Fee" totalsRowFunction="sum" dataDxfId="27" totalsRowDxfId="26" dataCellStyle="Currenc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9549625-660E-40A7-8E22-98C7ED55E626}" name="Table5" displayName="Table5" ref="A22:K32" totalsRowShown="0" headerRowDxfId="25" dataDxfId="23" headerRowBorderDxfId="24" tableBorderDxfId="22">
  <autoFilter ref="A22:K32" xr:uid="{F9549625-660E-40A7-8E22-98C7ED55E62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38279CF9-8D5E-40FF-9045-97A42666B3D9}" name="Product Name incl. Winery " dataDxfId="21" totalsRowDxfId="20"/>
    <tableColumn id="2" xr3:uid="{B9A7F4A1-00FB-4614-BE31-94B90C2C5E51}" name="Vintage (if applicable)" dataDxfId="19" totalsRowDxfId="18"/>
    <tableColumn id="3" xr3:uid="{E8C35183-75BC-4DC9-A6FE-8F5831C758DC}" name="Appellation" dataDxfId="17" totalsRowDxfId="16"/>
    <tableColumn id="4" xr3:uid="{5B77AFC3-CB89-418A-80DD-68630AC568A7}" name="Country" dataDxfId="15" totalsRowDxfId="14"/>
    <tableColumn id="5" xr3:uid="{5736DEFE-C478-40A9-8287-F673578DD2D5}" name="Estimated SRP" dataDxfId="13" totalsRowDxfId="12"/>
    <tableColumn id="6" xr3:uid="{1173C2F9-8899-4BA5-AE9E-9B0488077428}" name="CSPC Code" dataDxfId="11" totalsRowDxfId="10"/>
    <tableColumn id="7" xr3:uid="{64AECB39-7B25-4983-A6D2-282ACE9729F8}" name="(What category should this be in?)" dataDxfId="9" totalsRowDxfId="8"/>
    <tableColumn id="8" xr3:uid="{A485735D-1C5B-493D-930B-9742C350E099}" name="Varietal (%)/Blend (%)" dataDxfId="7" totalsRowDxfId="6"/>
    <tableColumn id="9" xr3:uid="{DADCB37A-B07B-4035-B982-BFFC2021195F}" name="Sweetness" dataDxfId="5" totalsRowDxfId="4"/>
    <tableColumn id="10" xr3:uid="{44F0096F-36EF-4D28-8A1B-4F6F8F1387A6}" name="Colour" dataDxfId="3" totalsRowDxfId="2"/>
    <tableColumn id="11" xr3:uid="{C1B3E833-275C-4DD1-8261-B9DC160C9474}" name="Entry Fee" dataDxfId="1" totalsRowDxfId="0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table" Target="../tables/table3.xml"/><Relationship Id="rId2" Type="http://schemas.openxmlformats.org/officeDocument/2006/relationships/hyperlink" Target="mailto:tom@culinairemagazine.ca;%20linda@culinairemagazine.ca?subject=2023%20Alberta%20Beverage%20Awards%20Entry%20Form" TargetMode="External"/><Relationship Id="rId1" Type="http://schemas.openxmlformats.org/officeDocument/2006/relationships/hyperlink" Target="mailto:tom@culinairemagazine.ca,linda@culinairemagazine.ca?subject=2023%20Alberta%20Beverage%20Awards%20Entry%20Form" TargetMode="External"/><Relationship Id="rId6" Type="http://schemas.openxmlformats.org/officeDocument/2006/relationships/table" Target="../tables/table2.xm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2"/>
  <sheetViews>
    <sheetView tabSelected="1" zoomScale="57" zoomScaleNormal="57" zoomScaleSheetLayoutView="25" zoomScalePageLayoutView="61" workbookViewId="0">
      <selection activeCell="A25" sqref="A25"/>
    </sheetView>
  </sheetViews>
  <sheetFormatPr baseColWidth="10" defaultColWidth="8.83203125" defaultRowHeight="21" x14ac:dyDescent="0.25"/>
  <cols>
    <col min="1" max="1" width="54" style="5" customWidth="1"/>
    <col min="2" max="2" width="42.1640625" style="5" customWidth="1"/>
    <col min="3" max="3" width="32.33203125" style="5" customWidth="1"/>
    <col min="4" max="4" width="28.6640625" style="5" customWidth="1"/>
    <col min="5" max="5" width="20.1640625" style="5" customWidth="1"/>
    <col min="6" max="6" width="44.5" style="5" customWidth="1"/>
    <col min="7" max="7" width="53.83203125" style="5" customWidth="1"/>
    <col min="8" max="8" width="79.6640625" style="5" customWidth="1"/>
    <col min="9" max="9" width="28.33203125" style="5" customWidth="1"/>
    <col min="10" max="10" width="40.5" style="22" customWidth="1"/>
    <col min="11" max="11" width="25.5" style="14" customWidth="1"/>
    <col min="12" max="12" width="23.83203125" style="5" customWidth="1"/>
    <col min="13" max="16384" width="8.83203125" style="5"/>
  </cols>
  <sheetData>
    <row r="1" spans="1:7" ht="31" x14ac:dyDescent="0.35">
      <c r="A1" s="51" t="s">
        <v>197</v>
      </c>
      <c r="B1" s="4"/>
    </row>
    <row r="2" spans="1:7" ht="22" thickBot="1" x14ac:dyDescent="0.3">
      <c r="A2" s="52"/>
      <c r="B2" s="52"/>
      <c r="C2" s="53" t="s">
        <v>159</v>
      </c>
      <c r="D2" s="54"/>
      <c r="E2" s="52"/>
      <c r="F2" s="52"/>
      <c r="G2" s="52"/>
    </row>
    <row r="3" spans="1:7" x14ac:dyDescent="0.25">
      <c r="A3" s="52"/>
      <c r="B3" s="52"/>
      <c r="C3" s="55"/>
      <c r="D3" s="56"/>
      <c r="E3" s="52"/>
      <c r="F3" s="52"/>
      <c r="G3" s="52"/>
    </row>
    <row r="4" spans="1:7" x14ac:dyDescent="0.25">
      <c r="A4" s="52"/>
      <c r="B4" s="55" t="s">
        <v>33</v>
      </c>
      <c r="C4" s="55"/>
      <c r="D4" s="56"/>
      <c r="E4" s="52"/>
      <c r="F4" s="52"/>
      <c r="G4" s="52"/>
    </row>
    <row r="5" spans="1:7" ht="30" customHeight="1" thickBot="1" x14ac:dyDescent="0.3">
      <c r="A5" s="52"/>
      <c r="B5" s="57"/>
      <c r="C5" s="53" t="s">
        <v>34</v>
      </c>
      <c r="D5" s="57"/>
      <c r="E5" s="53" t="s">
        <v>158</v>
      </c>
      <c r="F5" s="52" t="s">
        <v>182</v>
      </c>
      <c r="G5" s="58"/>
    </row>
    <row r="6" spans="1:7" x14ac:dyDescent="0.25">
      <c r="A6" s="52"/>
      <c r="B6" s="52"/>
      <c r="C6" s="55"/>
      <c r="D6" s="56"/>
      <c r="E6" s="52"/>
      <c r="F6" s="52"/>
      <c r="G6" s="52"/>
    </row>
    <row r="7" spans="1:7" x14ac:dyDescent="0.25">
      <c r="A7" s="52"/>
      <c r="B7" s="55" t="s">
        <v>35</v>
      </c>
      <c r="C7" s="52"/>
      <c r="D7" s="52"/>
      <c r="E7" s="52"/>
      <c r="F7" s="52"/>
      <c r="G7" s="52"/>
    </row>
    <row r="8" spans="1:7" ht="31" customHeight="1" thickBot="1" x14ac:dyDescent="0.3">
      <c r="A8" s="52"/>
      <c r="B8" s="57"/>
      <c r="C8" s="52"/>
      <c r="D8" s="57"/>
      <c r="E8" s="52"/>
      <c r="F8" s="52"/>
      <c r="G8" s="52"/>
    </row>
    <row r="9" spans="1:7" ht="38" customHeight="1" thickBot="1" x14ac:dyDescent="0.3">
      <c r="A9" s="53" t="s">
        <v>153</v>
      </c>
      <c r="B9" s="57"/>
      <c r="C9" s="57"/>
      <c r="D9" s="57"/>
      <c r="E9" s="55" t="s">
        <v>152</v>
      </c>
      <c r="F9" s="55"/>
      <c r="G9" s="55"/>
    </row>
    <row r="10" spans="1:7" ht="36" customHeight="1" x14ac:dyDescent="0.25">
      <c r="A10" s="55"/>
      <c r="B10" s="52"/>
      <c r="C10" s="52"/>
      <c r="D10" s="52"/>
      <c r="E10" s="55"/>
      <c r="F10" s="55"/>
      <c r="G10" s="55"/>
    </row>
    <row r="12" spans="1:7" x14ac:dyDescent="0.25">
      <c r="A12" s="4" t="s">
        <v>184</v>
      </c>
    </row>
    <row r="13" spans="1:7" x14ac:dyDescent="0.25">
      <c r="A13" s="5" t="s">
        <v>24</v>
      </c>
    </row>
    <row r="14" spans="1:7" x14ac:dyDescent="0.25">
      <c r="A14" s="5" t="s">
        <v>105</v>
      </c>
    </row>
    <row r="15" spans="1:7" x14ac:dyDescent="0.25">
      <c r="A15" s="5" t="s">
        <v>104</v>
      </c>
    </row>
    <row r="16" spans="1:7" x14ac:dyDescent="0.25">
      <c r="A16" s="7"/>
      <c r="B16" s="7"/>
      <c r="C16" s="7"/>
      <c r="D16" s="7"/>
      <c r="E16" s="7"/>
      <c r="F16" s="8"/>
      <c r="G16" s="7"/>
    </row>
    <row r="17" spans="1:11" x14ac:dyDescent="0.25">
      <c r="A17" s="9" t="s">
        <v>160</v>
      </c>
      <c r="B17" s="9"/>
      <c r="C17" s="9"/>
      <c r="D17" s="9"/>
      <c r="E17" s="9"/>
      <c r="F17" s="9" t="s">
        <v>161</v>
      </c>
      <c r="G17" s="7"/>
    </row>
    <row r="18" spans="1:11" x14ac:dyDescent="0.25">
      <c r="B18" s="10"/>
    </row>
    <row r="19" spans="1:11" ht="25" thickBot="1" x14ac:dyDescent="0.35">
      <c r="A19" s="28" t="s">
        <v>163</v>
      </c>
      <c r="B19" s="29"/>
      <c r="C19" s="6"/>
      <c r="D19" s="6"/>
      <c r="E19" s="6"/>
      <c r="F19" s="6"/>
      <c r="G19" s="6"/>
      <c r="H19" s="6"/>
      <c r="I19" s="6"/>
      <c r="J19" s="30"/>
      <c r="K19" s="31"/>
    </row>
    <row r="20" spans="1:11" ht="24" x14ac:dyDescent="0.3">
      <c r="A20" s="38"/>
      <c r="B20" s="39"/>
    </row>
    <row r="21" spans="1:11" ht="29" customHeight="1" x14ac:dyDescent="0.25">
      <c r="A21" s="4" t="s">
        <v>16</v>
      </c>
      <c r="B21" s="64" t="s">
        <v>154</v>
      </c>
      <c r="C21" s="64"/>
      <c r="D21" s="64"/>
      <c r="E21" s="64"/>
      <c r="F21" s="64"/>
      <c r="G21" s="64"/>
      <c r="H21" s="14" t="s">
        <v>27</v>
      </c>
      <c r="K21" s="25">
        <v>95</v>
      </c>
    </row>
    <row r="22" spans="1:11" s="14" customFormat="1" ht="23" thickBot="1" x14ac:dyDescent="0.3">
      <c r="A22" s="43" t="s">
        <v>167</v>
      </c>
      <c r="B22" s="43" t="s">
        <v>168</v>
      </c>
      <c r="C22" s="43" t="s">
        <v>1</v>
      </c>
      <c r="D22" s="43" t="s">
        <v>10</v>
      </c>
      <c r="E22" s="43" t="s">
        <v>169</v>
      </c>
      <c r="F22" s="43" t="s">
        <v>170</v>
      </c>
      <c r="G22" s="42" t="s">
        <v>28</v>
      </c>
      <c r="H22" s="43" t="s">
        <v>26</v>
      </c>
      <c r="I22" s="43" t="s">
        <v>25</v>
      </c>
      <c r="J22" s="43" t="s">
        <v>3</v>
      </c>
      <c r="K22" s="26" t="s">
        <v>164</v>
      </c>
    </row>
    <row r="23" spans="1:11" ht="23" thickTop="1" x14ac:dyDescent="0.25">
      <c r="A23" s="11" t="s">
        <v>29</v>
      </c>
      <c r="B23" s="11">
        <v>2025</v>
      </c>
      <c r="C23" s="15" t="s">
        <v>187</v>
      </c>
      <c r="D23" s="11" t="s">
        <v>5</v>
      </c>
      <c r="E23" s="45">
        <v>25</v>
      </c>
      <c r="F23" s="11">
        <v>123456</v>
      </c>
      <c r="G23" s="11" t="s">
        <v>177</v>
      </c>
      <c r="H23" s="11" t="s">
        <v>30</v>
      </c>
      <c r="I23" s="12" t="s">
        <v>6</v>
      </c>
      <c r="J23" s="23" t="s">
        <v>7</v>
      </c>
      <c r="K23" s="13">
        <v>95</v>
      </c>
    </row>
    <row r="24" spans="1:11" x14ac:dyDescent="0.25">
      <c r="K24" s="25" t="str">
        <f>IF(OR(Table5[[#This Row],[Vintage (if applicable)]]&lt;&gt;"",Table5[[#This Row],[Product Name incl. Winery ]]&lt;&gt;""),EntryWine,"")</f>
        <v/>
      </c>
    </row>
    <row r="25" spans="1:11" x14ac:dyDescent="0.25">
      <c r="K25" s="25" t="str">
        <f>IF(OR(Table5[[#This Row],[Vintage (if applicable)]]&lt;&gt;"",Table5[[#This Row],[Product Name incl. Winery ]]&lt;&gt;""),EntryWine,"")</f>
        <v/>
      </c>
    </row>
    <row r="26" spans="1:11" x14ac:dyDescent="0.25">
      <c r="K26" s="25" t="str">
        <f>IF(OR(Table5[[#This Row],[Vintage (if applicable)]]&lt;&gt;"",Table5[[#This Row],[Product Name incl. Winery ]]&lt;&gt;""),EntryWine,"")</f>
        <v/>
      </c>
    </row>
    <row r="27" spans="1:11" x14ac:dyDescent="0.25">
      <c r="K27" s="25" t="str">
        <f>IF(OR(Table5[[#This Row],[Vintage (if applicable)]]&lt;&gt;"",Table5[[#This Row],[Product Name incl. Winery ]]&lt;&gt;""),EntryWine,"")</f>
        <v/>
      </c>
    </row>
    <row r="28" spans="1:11" x14ac:dyDescent="0.25">
      <c r="K28" s="25" t="str">
        <f>IF(OR(Table5[[#This Row],[Vintage (if applicable)]]&lt;&gt;"",Table5[[#This Row],[Product Name incl. Winery ]]&lt;&gt;""),EntryWine,"")</f>
        <v/>
      </c>
    </row>
    <row r="29" spans="1:11" x14ac:dyDescent="0.25">
      <c r="K29" s="25" t="str">
        <f>IF(OR(Table5[[#This Row],[Vintage (if applicable)]]&lt;&gt;"",Table5[[#This Row],[Product Name incl. Winery ]]&lt;&gt;""),EntryWine,"")</f>
        <v/>
      </c>
    </row>
    <row r="30" spans="1:11" x14ac:dyDescent="0.25">
      <c r="K30" s="25" t="str">
        <f>IF(OR(Table5[[#This Row],[Vintage (if applicable)]]&lt;&gt;"",Table5[[#This Row],[Product Name incl. Winery ]]&lt;&gt;""),EntryWine,"")</f>
        <v/>
      </c>
    </row>
    <row r="31" spans="1:11" x14ac:dyDescent="0.25">
      <c r="K31" s="25" t="str">
        <f>IF(OR(Table5[[#This Row],[Vintage (if applicable)]]&lt;&gt;"",Table5[[#This Row],[Product Name incl. Winery ]]&lt;&gt;""),EntryWine,"")</f>
        <v/>
      </c>
    </row>
    <row r="32" spans="1:11" x14ac:dyDescent="0.25">
      <c r="G32" s="27"/>
      <c r="K32" s="25" t="str">
        <f>IF(OR(Table5[[#This Row],[Vintage (if applicable)]]&lt;&gt;"",Table5[[#This Row],[Product Name incl. Winery ]]&lt;&gt;""),EntryWine,"")</f>
        <v/>
      </c>
    </row>
    <row r="33" spans="1:11" x14ac:dyDescent="0.25">
      <c r="A33" s="14"/>
      <c r="K33" s="36"/>
    </row>
    <row r="34" spans="1:11" x14ac:dyDescent="0.25">
      <c r="J34" s="21"/>
    </row>
    <row r="35" spans="1:11" s="22" customFormat="1" x14ac:dyDescent="0.25">
      <c r="A35" s="4" t="s">
        <v>106</v>
      </c>
      <c r="B35" s="5"/>
      <c r="C35" s="14"/>
      <c r="D35" s="5"/>
      <c r="E35" s="5"/>
      <c r="F35" s="5"/>
      <c r="G35" s="5"/>
      <c r="H35" s="5"/>
      <c r="I35" s="5"/>
      <c r="K35" s="60">
        <f>SUM(K23:K34)</f>
        <v>95</v>
      </c>
    </row>
    <row r="36" spans="1:11" ht="23" thickBot="1" x14ac:dyDescent="0.3">
      <c r="A36" s="43" t="s">
        <v>174</v>
      </c>
      <c r="B36" s="43" t="s">
        <v>175</v>
      </c>
      <c r="C36" s="43" t="s">
        <v>171</v>
      </c>
      <c r="D36" s="43" t="s">
        <v>169</v>
      </c>
      <c r="E36" s="44" t="s">
        <v>172</v>
      </c>
      <c r="F36" s="43" t="s">
        <v>170</v>
      </c>
      <c r="G36" s="43" t="s">
        <v>19</v>
      </c>
      <c r="H36" s="43" t="s">
        <v>173</v>
      </c>
      <c r="I36" s="43" t="s">
        <v>188</v>
      </c>
      <c r="J36" s="43" t="s">
        <v>4</v>
      </c>
      <c r="K36" s="32" t="s">
        <v>164</v>
      </c>
    </row>
    <row r="37" spans="1:11" ht="23" thickTop="1" x14ac:dyDescent="0.25">
      <c r="A37" s="11" t="s">
        <v>20</v>
      </c>
      <c r="B37" s="11" t="s">
        <v>178</v>
      </c>
      <c r="C37" s="11" t="s">
        <v>185</v>
      </c>
      <c r="D37" s="45">
        <v>19</v>
      </c>
      <c r="E37" s="11" t="s">
        <v>179</v>
      </c>
      <c r="F37" s="11">
        <v>234567</v>
      </c>
      <c r="G37" s="11" t="s">
        <v>9</v>
      </c>
      <c r="H37" s="11" t="s">
        <v>9</v>
      </c>
      <c r="I37" s="11" t="s">
        <v>180</v>
      </c>
      <c r="J37" s="23" t="s">
        <v>23</v>
      </c>
      <c r="K37" s="13">
        <v>95</v>
      </c>
    </row>
    <row r="38" spans="1:11" x14ac:dyDescent="0.25">
      <c r="F38" s="59"/>
      <c r="H38" s="14"/>
      <c r="I38" s="37"/>
      <c r="K38" s="25"/>
    </row>
    <row r="39" spans="1:11" x14ac:dyDescent="0.25">
      <c r="F39" s="59"/>
      <c r="H39" s="14"/>
      <c r="I39" s="37"/>
      <c r="K39" s="25"/>
    </row>
    <row r="40" spans="1:11" x14ac:dyDescent="0.25">
      <c r="F40" s="59"/>
      <c r="H40" s="14"/>
      <c r="I40" s="37"/>
      <c r="J40" s="20"/>
      <c r="K40" s="25"/>
    </row>
    <row r="41" spans="1:11" x14ac:dyDescent="0.25">
      <c r="F41" s="59"/>
      <c r="H41" s="14"/>
      <c r="I41" s="37"/>
      <c r="K41" s="25"/>
    </row>
    <row r="42" spans="1:11" x14ac:dyDescent="0.25">
      <c r="F42" s="59"/>
      <c r="H42" s="14"/>
      <c r="I42" s="37"/>
      <c r="K42" s="25"/>
    </row>
    <row r="43" spans="1:11" x14ac:dyDescent="0.25">
      <c r="F43" s="59"/>
      <c r="G43" s="22"/>
      <c r="H43" s="14"/>
      <c r="I43" s="37"/>
      <c r="K43" s="25"/>
    </row>
    <row r="44" spans="1:11" x14ac:dyDescent="0.25">
      <c r="F44" s="59"/>
      <c r="G44" s="22"/>
      <c r="H44" s="14"/>
      <c r="I44" s="37"/>
      <c r="K44" s="25" t="str">
        <f>IF(OR(Table3[[#This Row],[Age statement (if applicable)]]&lt;&gt;"",Table3[[#This Row],[Brewery Product]]&lt;&gt;""),EntryBeer,"")</f>
        <v/>
      </c>
    </row>
    <row r="45" spans="1:11" x14ac:dyDescent="0.25">
      <c r="F45" s="59"/>
      <c r="H45" s="14"/>
      <c r="I45" s="37"/>
      <c r="K45" s="25" t="str">
        <f>IF(OR(Table3[[#This Row],[Age statement (if applicable)]]&lt;&gt;"",Table3[[#This Row],[Brewery Product]]&lt;&gt;""),EntryBeer,"")</f>
        <v/>
      </c>
    </row>
    <row r="46" spans="1:11" x14ac:dyDescent="0.25">
      <c r="F46" s="34"/>
      <c r="H46" s="14"/>
      <c r="I46" s="37"/>
      <c r="K46" s="25" t="str">
        <f>IF(OR(Table3[[#This Row],[Age statement (if applicable)]]&lt;&gt;"",Table3[[#This Row],[Brewery Product]]&lt;&gt;""),EntryBeer,"")</f>
        <v/>
      </c>
    </row>
    <row r="47" spans="1:11" x14ac:dyDescent="0.25">
      <c r="A47" s="5" t="s">
        <v>14</v>
      </c>
      <c r="H47" s="14"/>
      <c r="K47" s="36"/>
    </row>
    <row r="48" spans="1:11" x14ac:dyDescent="0.25">
      <c r="H48" s="14"/>
      <c r="K48" s="36"/>
    </row>
    <row r="49" spans="1:11" s="14" customFormat="1" x14ac:dyDescent="0.25">
      <c r="A49" s="5"/>
      <c r="B49" s="5"/>
      <c r="C49" s="5"/>
      <c r="D49" s="5"/>
      <c r="E49" s="5"/>
      <c r="F49" s="35"/>
      <c r="G49" s="5"/>
      <c r="I49" s="5"/>
      <c r="J49" s="20"/>
      <c r="K49" s="33"/>
    </row>
    <row r="50" spans="1:11" x14ac:dyDescent="0.25">
      <c r="A50" s="4" t="s">
        <v>15</v>
      </c>
      <c r="F50" s="35"/>
      <c r="H50" s="14"/>
      <c r="J50" s="5"/>
      <c r="K50" s="60">
        <f>SUM(K37:K49)</f>
        <v>95</v>
      </c>
    </row>
    <row r="51" spans="1:11" ht="22" thickBot="1" x14ac:dyDescent="0.3">
      <c r="A51" s="43" t="s">
        <v>176</v>
      </c>
      <c r="B51" s="43" t="s">
        <v>175</v>
      </c>
      <c r="C51" s="43" t="s">
        <v>1</v>
      </c>
      <c r="D51" s="43" t="s">
        <v>2</v>
      </c>
      <c r="E51" s="43" t="s">
        <v>169</v>
      </c>
      <c r="F51" s="43" t="s">
        <v>170</v>
      </c>
      <c r="G51" s="43" t="s">
        <v>19</v>
      </c>
      <c r="H51" s="43" t="s">
        <v>173</v>
      </c>
      <c r="I51" s="43" t="s">
        <v>189</v>
      </c>
      <c r="J51" s="43" t="s">
        <v>4</v>
      </c>
      <c r="K51" s="26" t="s">
        <v>164</v>
      </c>
    </row>
    <row r="52" spans="1:11" ht="45" thickTop="1" x14ac:dyDescent="0.25">
      <c r="A52" s="11" t="s">
        <v>21</v>
      </c>
      <c r="B52" s="11" t="s">
        <v>178</v>
      </c>
      <c r="C52" s="11" t="s">
        <v>178</v>
      </c>
      <c r="D52" s="11" t="s">
        <v>186</v>
      </c>
      <c r="E52" s="45">
        <v>45</v>
      </c>
      <c r="F52" s="11">
        <v>345678</v>
      </c>
      <c r="G52" s="11" t="s">
        <v>12</v>
      </c>
      <c r="H52" s="12" t="s">
        <v>11</v>
      </c>
      <c r="I52" s="12" t="s">
        <v>181</v>
      </c>
      <c r="J52" s="24" t="s">
        <v>22</v>
      </c>
      <c r="K52" s="13">
        <v>95</v>
      </c>
    </row>
    <row r="53" spans="1:11" x14ac:dyDescent="0.25">
      <c r="H53" s="14"/>
      <c r="K53" s="25" t="str">
        <f>IF(Table4[[#This Row],[Distillery Product]]&lt;&gt;"",EntrySpirits,"")</f>
        <v/>
      </c>
    </row>
    <row r="54" spans="1:11" x14ac:dyDescent="0.25">
      <c r="H54" s="14"/>
      <c r="K54" s="25" t="str">
        <f>IF(Table4[[#This Row],[Distillery Product]]&lt;&gt;"",EntrySpirits,"")</f>
        <v/>
      </c>
    </row>
    <row r="55" spans="1:11" x14ac:dyDescent="0.25">
      <c r="H55" s="14"/>
      <c r="K55" s="25" t="str">
        <f>IF(Table4[[#This Row],[Distillery Product]]&lt;&gt;"",EntrySpirits,"")</f>
        <v/>
      </c>
    </row>
    <row r="56" spans="1:11" x14ac:dyDescent="0.25">
      <c r="H56" s="14"/>
      <c r="K56" s="25" t="str">
        <f>IF(Table4[[#This Row],[Distillery Product]]&lt;&gt;"",EntrySpirits,"")</f>
        <v/>
      </c>
    </row>
    <row r="57" spans="1:11" x14ac:dyDescent="0.25">
      <c r="H57" s="14"/>
      <c r="K57" s="25" t="str">
        <f>IF(Table4[[#This Row],[Distillery Product]]&lt;&gt;"",EntrySpirits,"")</f>
        <v/>
      </c>
    </row>
    <row r="58" spans="1:11" x14ac:dyDescent="0.25">
      <c r="A58" s="5" t="s">
        <v>14</v>
      </c>
      <c r="H58" s="14"/>
      <c r="K58" s="36">
        <f>SUBTOTAL(109,Table4[Entry Fee])</f>
        <v>95</v>
      </c>
    </row>
    <row r="59" spans="1:11" x14ac:dyDescent="0.25">
      <c r="H59" s="14"/>
      <c r="K59" s="36"/>
    </row>
    <row r="60" spans="1:11" x14ac:dyDescent="0.25">
      <c r="H60" s="14"/>
      <c r="K60" s="25"/>
    </row>
    <row r="61" spans="1:11" ht="22" x14ac:dyDescent="0.25">
      <c r="G61" s="65" t="s">
        <v>196</v>
      </c>
      <c r="H61" s="65"/>
      <c r="I61" s="40"/>
      <c r="J61" s="21" t="s">
        <v>13</v>
      </c>
      <c r="K61" s="61">
        <f>K35+K50+K58</f>
        <v>285</v>
      </c>
    </row>
    <row r="62" spans="1:11" ht="22" x14ac:dyDescent="0.25">
      <c r="H62" s="20" t="s">
        <v>192</v>
      </c>
      <c r="I62" s="62">
        <v>0.1</v>
      </c>
    </row>
    <row r="63" spans="1:11" x14ac:dyDescent="0.25">
      <c r="A63" s="16" t="s">
        <v>17</v>
      </c>
      <c r="B63" s="17" t="s">
        <v>18</v>
      </c>
      <c r="F63" s="19"/>
      <c r="H63" s="63" t="s">
        <v>193</v>
      </c>
      <c r="I63" s="62">
        <v>0.2</v>
      </c>
    </row>
    <row r="64" spans="1:11" x14ac:dyDescent="0.25">
      <c r="B64" s="5" t="s">
        <v>157</v>
      </c>
      <c r="H64" s="63" t="s">
        <v>194</v>
      </c>
      <c r="I64" s="62">
        <v>0.25</v>
      </c>
    </row>
    <row r="65" spans="1:11" x14ac:dyDescent="0.25">
      <c r="A65" s="18"/>
      <c r="B65" s="5" t="s">
        <v>156</v>
      </c>
      <c r="H65" s="63" t="s">
        <v>195</v>
      </c>
      <c r="I65" s="62">
        <v>0.05</v>
      </c>
    </row>
    <row r="66" spans="1:11" s="47" customFormat="1" ht="26" x14ac:dyDescent="0.3">
      <c r="A66" s="5"/>
      <c r="B66" s="5"/>
      <c r="C66" s="5"/>
      <c r="D66" s="5"/>
      <c r="E66" s="5"/>
      <c r="J66" s="49"/>
      <c r="K66" s="50"/>
    </row>
    <row r="67" spans="1:11" x14ac:dyDescent="0.25">
      <c r="B67" s="4" t="s">
        <v>0</v>
      </c>
      <c r="C67" s="5" t="s">
        <v>165</v>
      </c>
      <c r="D67" s="19"/>
      <c r="E67" s="19"/>
      <c r="F67" s="4"/>
      <c r="G67" s="4"/>
      <c r="H67" s="4"/>
    </row>
    <row r="68" spans="1:11" x14ac:dyDescent="0.25">
      <c r="B68" s="5" t="s">
        <v>191</v>
      </c>
    </row>
    <row r="70" spans="1:11" x14ac:dyDescent="0.25">
      <c r="B70" s="5" t="s">
        <v>32</v>
      </c>
      <c r="C70" s="41" t="s">
        <v>166</v>
      </c>
      <c r="D70" s="10"/>
      <c r="E70" s="10"/>
    </row>
    <row r="71" spans="1:11" x14ac:dyDescent="0.25">
      <c r="C71" s="10"/>
    </row>
    <row r="72" spans="1:11" ht="26" x14ac:dyDescent="0.3">
      <c r="A72" s="46" t="s">
        <v>162</v>
      </c>
      <c r="B72" s="47"/>
      <c r="C72" s="46"/>
      <c r="D72" s="46"/>
      <c r="E72" s="46"/>
      <c r="I72" s="48" t="s">
        <v>190</v>
      </c>
    </row>
  </sheetData>
  <mergeCells count="2">
    <mergeCell ref="B21:G21"/>
    <mergeCell ref="G61:H61"/>
  </mergeCells>
  <hyperlinks>
    <hyperlink ref="C70:E70" r:id="rId1" display="tom@culinairemagazine.ca, linda@culinairemagazine.ca" xr:uid="{7DB21A1E-57F6-5541-9280-95C7F6A967FF}"/>
    <hyperlink ref="C70" r:id="rId2" xr:uid="{5CD2D70A-4E06-4F77-B862-728915DA008C}"/>
  </hyperlinks>
  <pageMargins left="0.7" right="0.7" top="0.75" bottom="0.75" header="0.3" footer="0.3"/>
  <pageSetup scale="25" orientation="landscape" horizontalDpi="300" verticalDpi="300" r:id="rId3"/>
  <colBreaks count="1" manualBreakCount="1">
    <brk id="11" max="1048575" man="1"/>
  </colBreaks>
  <drawing r:id="rId4"/>
  <tableParts count="3">
    <tablePart r:id="rId5"/>
    <tablePart r:id="rId6"/>
    <tablePart r:id="rId7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B5469-0797-4CF3-8156-483A364469AF}">
  <sheetPr>
    <pageSetUpPr fitToPage="1"/>
  </sheetPr>
  <dimension ref="A1:Q41"/>
  <sheetViews>
    <sheetView topLeftCell="B2" zoomScaleNormal="100" zoomScaleSheetLayoutView="137" workbookViewId="0">
      <selection activeCell="B4" sqref="B4"/>
    </sheetView>
  </sheetViews>
  <sheetFormatPr baseColWidth="10" defaultColWidth="8.83203125" defaultRowHeight="15" x14ac:dyDescent="0.2"/>
  <cols>
    <col min="1" max="1" width="4.1640625" customWidth="1"/>
    <col min="2" max="2" width="31.1640625" customWidth="1"/>
  </cols>
  <sheetData>
    <row r="1" spans="1:3" x14ac:dyDescent="0.2">
      <c r="B1" t="s">
        <v>102</v>
      </c>
    </row>
    <row r="3" spans="1:3" x14ac:dyDescent="0.2">
      <c r="B3" s="1" t="s">
        <v>57</v>
      </c>
    </row>
    <row r="5" spans="1:3" x14ac:dyDescent="0.2">
      <c r="B5" t="s">
        <v>103</v>
      </c>
    </row>
    <row r="6" spans="1:3" x14ac:dyDescent="0.2">
      <c r="B6" t="s">
        <v>64</v>
      </c>
    </row>
    <row r="7" spans="1:3" x14ac:dyDescent="0.2">
      <c r="B7" t="s">
        <v>183</v>
      </c>
    </row>
    <row r="8" spans="1:3" x14ac:dyDescent="0.2">
      <c r="A8">
        <v>1</v>
      </c>
      <c r="B8" t="s">
        <v>58</v>
      </c>
      <c r="C8" t="s">
        <v>62</v>
      </c>
    </row>
    <row r="9" spans="1:3" x14ac:dyDescent="0.2">
      <c r="A9">
        <v>2</v>
      </c>
      <c r="B9" t="s">
        <v>67</v>
      </c>
      <c r="C9" t="s">
        <v>146</v>
      </c>
    </row>
    <row r="10" spans="1:3" x14ac:dyDescent="0.2">
      <c r="A10">
        <v>3</v>
      </c>
      <c r="B10" t="s">
        <v>68</v>
      </c>
      <c r="C10" t="s">
        <v>149</v>
      </c>
    </row>
    <row r="11" spans="1:3" x14ac:dyDescent="0.2">
      <c r="A11">
        <v>4</v>
      </c>
      <c r="B11" t="s">
        <v>69</v>
      </c>
    </row>
    <row r="12" spans="1:3" x14ac:dyDescent="0.2">
      <c r="A12">
        <v>5</v>
      </c>
      <c r="B12" t="s">
        <v>71</v>
      </c>
    </row>
    <row r="13" spans="1:3" x14ac:dyDescent="0.2">
      <c r="A13">
        <v>6</v>
      </c>
      <c r="B13" t="s">
        <v>72</v>
      </c>
    </row>
    <row r="14" spans="1:3" x14ac:dyDescent="0.2">
      <c r="A14">
        <v>7</v>
      </c>
      <c r="B14" t="s">
        <v>73</v>
      </c>
    </row>
    <row r="15" spans="1:3" x14ac:dyDescent="0.2">
      <c r="A15">
        <v>8</v>
      </c>
      <c r="B15" t="s">
        <v>74</v>
      </c>
    </row>
    <row r="16" spans="1:3" x14ac:dyDescent="0.2">
      <c r="A16">
        <v>9</v>
      </c>
      <c r="B16" t="s">
        <v>75</v>
      </c>
      <c r="C16" t="s">
        <v>76</v>
      </c>
    </row>
    <row r="17" spans="1:3" x14ac:dyDescent="0.2">
      <c r="A17">
        <v>10</v>
      </c>
      <c r="B17" t="s">
        <v>77</v>
      </c>
    </row>
    <row r="18" spans="1:3" x14ac:dyDescent="0.2">
      <c r="A18">
        <v>11</v>
      </c>
      <c r="B18" t="s">
        <v>78</v>
      </c>
    </row>
    <row r="19" spans="1:3" x14ac:dyDescent="0.2">
      <c r="A19">
        <v>12</v>
      </c>
      <c r="B19" t="s">
        <v>79</v>
      </c>
    </row>
    <row r="20" spans="1:3" x14ac:dyDescent="0.2">
      <c r="A20">
        <v>13</v>
      </c>
      <c r="B20" t="s">
        <v>80</v>
      </c>
      <c r="C20" t="s">
        <v>81</v>
      </c>
    </row>
    <row r="21" spans="1:3" x14ac:dyDescent="0.2">
      <c r="A21">
        <v>14</v>
      </c>
      <c r="B21" t="s">
        <v>82</v>
      </c>
      <c r="C21" t="s">
        <v>85</v>
      </c>
    </row>
    <row r="22" spans="1:3" x14ac:dyDescent="0.2">
      <c r="A22">
        <v>15</v>
      </c>
      <c r="B22" t="s">
        <v>83</v>
      </c>
      <c r="C22" t="s">
        <v>84</v>
      </c>
    </row>
    <row r="23" spans="1:3" x14ac:dyDescent="0.2">
      <c r="A23">
        <v>16</v>
      </c>
      <c r="B23" t="s">
        <v>86</v>
      </c>
      <c r="C23" t="s">
        <v>87</v>
      </c>
    </row>
    <row r="24" spans="1:3" x14ac:dyDescent="0.2">
      <c r="A24">
        <v>17</v>
      </c>
      <c r="B24" t="s">
        <v>88</v>
      </c>
    </row>
    <row r="25" spans="1:3" x14ac:dyDescent="0.2">
      <c r="A25">
        <v>18</v>
      </c>
      <c r="B25" t="s">
        <v>89</v>
      </c>
    </row>
    <row r="26" spans="1:3" x14ac:dyDescent="0.2">
      <c r="A26">
        <v>19</v>
      </c>
      <c r="B26" t="s">
        <v>90</v>
      </c>
    </row>
    <row r="27" spans="1:3" x14ac:dyDescent="0.2">
      <c r="A27">
        <v>20</v>
      </c>
      <c r="B27" t="s">
        <v>91</v>
      </c>
    </row>
    <row r="28" spans="1:3" x14ac:dyDescent="0.2">
      <c r="A28">
        <v>21</v>
      </c>
      <c r="B28" t="s">
        <v>92</v>
      </c>
      <c r="C28" t="s">
        <v>93</v>
      </c>
    </row>
    <row r="29" spans="1:3" x14ac:dyDescent="0.2">
      <c r="A29">
        <v>22</v>
      </c>
      <c r="B29" t="s">
        <v>94</v>
      </c>
      <c r="C29" t="s">
        <v>95</v>
      </c>
    </row>
    <row r="30" spans="1:3" x14ac:dyDescent="0.2">
      <c r="A30">
        <v>23</v>
      </c>
      <c r="B30" t="s">
        <v>96</v>
      </c>
    </row>
    <row r="31" spans="1:3" x14ac:dyDescent="0.2">
      <c r="A31">
        <v>24</v>
      </c>
      <c r="B31" t="s">
        <v>97</v>
      </c>
    </row>
    <row r="32" spans="1:3" x14ac:dyDescent="0.2">
      <c r="A32">
        <v>25</v>
      </c>
      <c r="B32" t="s">
        <v>98</v>
      </c>
      <c r="C32" t="s">
        <v>99</v>
      </c>
    </row>
    <row r="33" spans="1:17" x14ac:dyDescent="0.2">
      <c r="A33">
        <v>26</v>
      </c>
      <c r="B33" t="s">
        <v>31</v>
      </c>
      <c r="C33" t="s">
        <v>147</v>
      </c>
    </row>
    <row r="34" spans="1:17" x14ac:dyDescent="0.2">
      <c r="A34">
        <v>27</v>
      </c>
      <c r="B34" t="s">
        <v>100</v>
      </c>
      <c r="C34" t="s">
        <v>148</v>
      </c>
    </row>
    <row r="35" spans="1:17" x14ac:dyDescent="0.2">
      <c r="A35">
        <v>28</v>
      </c>
      <c r="B35" t="s">
        <v>101</v>
      </c>
      <c r="C35" t="s">
        <v>66</v>
      </c>
    </row>
    <row r="41" spans="1:17" x14ac:dyDescent="0.2">
      <c r="Q41" t="s">
        <v>155</v>
      </c>
    </row>
  </sheetData>
  <pageMargins left="0.7" right="0.7" top="0.75" bottom="0.75" header="0.3" footer="0.3"/>
  <pageSetup scale="62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97F71-24FF-43F0-80A2-DBB70B751984}">
  <sheetPr>
    <pageSetUpPr fitToPage="1"/>
  </sheetPr>
  <dimension ref="A1:I50"/>
  <sheetViews>
    <sheetView zoomScaleNormal="100" zoomScaleSheetLayoutView="143" workbookViewId="0">
      <selection activeCell="J3" sqref="J3"/>
    </sheetView>
  </sheetViews>
  <sheetFormatPr baseColWidth="10" defaultColWidth="8.83203125" defaultRowHeight="15" x14ac:dyDescent="0.2"/>
  <cols>
    <col min="1" max="1" width="4.83203125" customWidth="1"/>
    <col min="3" max="3" width="62.83203125" customWidth="1"/>
    <col min="9" max="9" width="8.83203125" style="3"/>
    <col min="10" max="10" width="10.5" customWidth="1"/>
  </cols>
  <sheetData>
    <row r="1" spans="1:9" x14ac:dyDescent="0.2">
      <c r="B1" t="s">
        <v>115</v>
      </c>
    </row>
    <row r="2" spans="1:9" x14ac:dyDescent="0.2">
      <c r="B2" t="s">
        <v>116</v>
      </c>
    </row>
    <row r="3" spans="1:9" x14ac:dyDescent="0.2">
      <c r="B3" s="1" t="s">
        <v>8</v>
      </c>
    </row>
    <row r="4" spans="1:9" x14ac:dyDescent="0.2">
      <c r="B4" s="2" t="s">
        <v>108</v>
      </c>
    </row>
    <row r="5" spans="1:9" x14ac:dyDescent="0.2">
      <c r="B5" s="2"/>
    </row>
    <row r="6" spans="1:9" x14ac:dyDescent="0.2">
      <c r="A6">
        <v>1</v>
      </c>
      <c r="B6" t="s">
        <v>109</v>
      </c>
      <c r="H6" t="s">
        <v>110</v>
      </c>
      <c r="I6" s="3" t="s">
        <v>134</v>
      </c>
    </row>
    <row r="7" spans="1:9" x14ac:dyDescent="0.2">
      <c r="A7">
        <v>2</v>
      </c>
      <c r="B7" t="s">
        <v>111</v>
      </c>
      <c r="H7" t="s">
        <v>110</v>
      </c>
      <c r="I7" s="3" t="s">
        <v>135</v>
      </c>
    </row>
    <row r="8" spans="1:9" x14ac:dyDescent="0.2">
      <c r="A8">
        <v>3</v>
      </c>
      <c r="B8" t="s">
        <v>112</v>
      </c>
      <c r="H8" t="s">
        <v>110</v>
      </c>
      <c r="I8" s="3" t="s">
        <v>136</v>
      </c>
    </row>
    <row r="9" spans="1:9" x14ac:dyDescent="0.2">
      <c r="A9">
        <v>4</v>
      </c>
      <c r="B9" t="s">
        <v>113</v>
      </c>
      <c r="H9" t="s">
        <v>110</v>
      </c>
      <c r="I9" s="3" t="s">
        <v>137</v>
      </c>
    </row>
    <row r="10" spans="1:9" x14ac:dyDescent="0.2">
      <c r="A10">
        <v>5</v>
      </c>
      <c r="B10" t="s">
        <v>114</v>
      </c>
      <c r="H10" t="s">
        <v>110</v>
      </c>
      <c r="I10" s="3">
        <v>29</v>
      </c>
    </row>
    <row r="11" spans="1:9" x14ac:dyDescent="0.2">
      <c r="A11">
        <v>6</v>
      </c>
      <c r="B11" t="s">
        <v>117</v>
      </c>
      <c r="H11" t="s">
        <v>110</v>
      </c>
      <c r="I11" s="3" t="s">
        <v>118</v>
      </c>
    </row>
    <row r="12" spans="1:9" x14ac:dyDescent="0.2">
      <c r="A12">
        <v>7</v>
      </c>
      <c r="B12" t="s">
        <v>119</v>
      </c>
      <c r="H12" t="s">
        <v>110</v>
      </c>
      <c r="I12" s="3">
        <v>21</v>
      </c>
    </row>
    <row r="13" spans="1:9" x14ac:dyDescent="0.2">
      <c r="A13">
        <v>8</v>
      </c>
      <c r="B13" t="s">
        <v>120</v>
      </c>
      <c r="H13" t="s">
        <v>110</v>
      </c>
      <c r="I13" s="3" t="s">
        <v>138</v>
      </c>
    </row>
    <row r="14" spans="1:9" x14ac:dyDescent="0.2">
      <c r="C14" t="s">
        <v>121</v>
      </c>
    </row>
    <row r="15" spans="1:9" x14ac:dyDescent="0.2">
      <c r="A15">
        <v>9</v>
      </c>
      <c r="B15" t="s">
        <v>123</v>
      </c>
      <c r="H15" t="s">
        <v>110</v>
      </c>
      <c r="I15" s="3" t="s">
        <v>122</v>
      </c>
    </row>
    <row r="16" spans="1:9" x14ac:dyDescent="0.2">
      <c r="A16">
        <v>10</v>
      </c>
      <c r="B16" t="s">
        <v>124</v>
      </c>
      <c r="H16" t="s">
        <v>110</v>
      </c>
      <c r="I16" s="3">
        <v>29</v>
      </c>
    </row>
    <row r="17" spans="1:9" x14ac:dyDescent="0.2">
      <c r="A17">
        <v>11</v>
      </c>
      <c r="B17" t="s">
        <v>125</v>
      </c>
      <c r="H17" t="s">
        <v>110</v>
      </c>
      <c r="I17" s="3">
        <v>3</v>
      </c>
    </row>
    <row r="18" spans="1:9" x14ac:dyDescent="0.2">
      <c r="A18">
        <v>12</v>
      </c>
      <c r="B18" s="2" t="s">
        <v>126</v>
      </c>
      <c r="H18" t="s">
        <v>110</v>
      </c>
      <c r="I18" s="3" t="s">
        <v>127</v>
      </c>
    </row>
    <row r="19" spans="1:9" x14ac:dyDescent="0.2">
      <c r="A19">
        <v>13</v>
      </c>
      <c r="B19" s="2" t="s">
        <v>128</v>
      </c>
      <c r="H19" t="s">
        <v>110</v>
      </c>
      <c r="I19" s="3" t="s">
        <v>129</v>
      </c>
    </row>
    <row r="20" spans="1:9" x14ac:dyDescent="0.2">
      <c r="A20">
        <v>14</v>
      </c>
      <c r="B20" s="2" t="s">
        <v>130</v>
      </c>
      <c r="H20" t="s">
        <v>110</v>
      </c>
      <c r="I20" s="3" t="s">
        <v>131</v>
      </c>
    </row>
    <row r="21" spans="1:9" x14ac:dyDescent="0.2">
      <c r="A21">
        <v>15</v>
      </c>
      <c r="B21" s="2" t="s">
        <v>132</v>
      </c>
      <c r="H21" t="s">
        <v>110</v>
      </c>
      <c r="I21" s="3" t="s">
        <v>133</v>
      </c>
    </row>
    <row r="22" spans="1:9" x14ac:dyDescent="0.2">
      <c r="A22">
        <v>16</v>
      </c>
      <c r="B22" s="2" t="s">
        <v>139</v>
      </c>
      <c r="H22" t="s">
        <v>110</v>
      </c>
      <c r="I22" s="3" t="s">
        <v>140</v>
      </c>
    </row>
    <row r="23" spans="1:9" x14ac:dyDescent="0.2">
      <c r="A23">
        <v>17</v>
      </c>
      <c r="B23" s="2" t="s">
        <v>141</v>
      </c>
      <c r="H23" t="s">
        <v>110</v>
      </c>
      <c r="I23" s="3">
        <v>22</v>
      </c>
    </row>
    <row r="24" spans="1:9" x14ac:dyDescent="0.2">
      <c r="A24">
        <v>18</v>
      </c>
      <c r="B24" s="2" t="s">
        <v>142</v>
      </c>
      <c r="H24" t="s">
        <v>110</v>
      </c>
      <c r="I24" s="3" t="s">
        <v>143</v>
      </c>
    </row>
    <row r="25" spans="1:9" x14ac:dyDescent="0.2">
      <c r="A25">
        <v>19</v>
      </c>
      <c r="B25" s="2" t="s">
        <v>144</v>
      </c>
      <c r="H25" t="s">
        <v>110</v>
      </c>
      <c r="I25" s="3" t="s">
        <v>143</v>
      </c>
    </row>
    <row r="26" spans="1:9" x14ac:dyDescent="0.2">
      <c r="A26">
        <v>20</v>
      </c>
      <c r="B26" s="2" t="s">
        <v>145</v>
      </c>
      <c r="H26" t="s">
        <v>110</v>
      </c>
      <c r="I26" s="3">
        <v>33</v>
      </c>
    </row>
    <row r="27" spans="1:9" x14ac:dyDescent="0.2">
      <c r="B27" s="2"/>
    </row>
    <row r="28" spans="1:9" x14ac:dyDescent="0.2">
      <c r="B28" s="2"/>
    </row>
    <row r="29" spans="1:9" x14ac:dyDescent="0.2">
      <c r="B29" s="2"/>
    </row>
    <row r="30" spans="1:9" x14ac:dyDescent="0.2">
      <c r="B30" s="2"/>
    </row>
    <row r="31" spans="1:9" x14ac:dyDescent="0.2">
      <c r="B31" s="2"/>
    </row>
    <row r="32" spans="1:9" x14ac:dyDescent="0.2">
      <c r="B32" s="2"/>
    </row>
    <row r="33" spans="2:2" x14ac:dyDescent="0.2">
      <c r="B33" s="2"/>
    </row>
    <row r="34" spans="2:2" x14ac:dyDescent="0.2">
      <c r="B34" s="2"/>
    </row>
    <row r="35" spans="2:2" x14ac:dyDescent="0.2">
      <c r="B35" s="2"/>
    </row>
    <row r="36" spans="2:2" x14ac:dyDescent="0.2">
      <c r="B36" s="2"/>
    </row>
    <row r="37" spans="2:2" x14ac:dyDescent="0.2">
      <c r="B37" s="2"/>
    </row>
    <row r="38" spans="2:2" x14ac:dyDescent="0.2">
      <c r="B38" s="2"/>
    </row>
    <row r="39" spans="2:2" x14ac:dyDescent="0.2">
      <c r="B39" s="2"/>
    </row>
    <row r="40" spans="2:2" x14ac:dyDescent="0.2">
      <c r="B40" s="2"/>
    </row>
    <row r="41" spans="2:2" x14ac:dyDescent="0.2">
      <c r="B41" s="2"/>
    </row>
    <row r="42" spans="2:2" x14ac:dyDescent="0.2">
      <c r="B42" s="2"/>
    </row>
    <row r="43" spans="2:2" x14ac:dyDescent="0.2">
      <c r="B43" s="2"/>
    </row>
    <row r="44" spans="2:2" x14ac:dyDescent="0.2">
      <c r="B44" s="2"/>
    </row>
    <row r="45" spans="2:2" x14ac:dyDescent="0.2">
      <c r="B45" s="2"/>
    </row>
    <row r="46" spans="2:2" x14ac:dyDescent="0.2">
      <c r="B46" s="2"/>
    </row>
    <row r="47" spans="2:2" x14ac:dyDescent="0.2">
      <c r="B47" s="2"/>
    </row>
    <row r="48" spans="2:2" x14ac:dyDescent="0.2">
      <c r="B48" s="2"/>
    </row>
    <row r="49" spans="2:2" x14ac:dyDescent="0.2">
      <c r="B49" s="2"/>
    </row>
    <row r="50" spans="2:2" x14ac:dyDescent="0.2">
      <c r="B50" s="2"/>
    </row>
  </sheetData>
  <pageMargins left="0.7" right="0.7" top="0.75" bottom="0.75" header="0.3" footer="0.3"/>
  <pageSetup scale="8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B95DA-4284-433E-A50B-CD21E6D6E16C}">
  <sheetPr>
    <pageSetUpPr fitToPage="1"/>
  </sheetPr>
  <dimension ref="A1:C34"/>
  <sheetViews>
    <sheetView zoomScaleNormal="100" zoomScaleSheetLayoutView="142" workbookViewId="0">
      <selection activeCell="R49" sqref="R49"/>
    </sheetView>
  </sheetViews>
  <sheetFormatPr baseColWidth="10" defaultColWidth="8.83203125" defaultRowHeight="15" x14ac:dyDescent="0.2"/>
  <cols>
    <col min="2" max="2" width="59.33203125" customWidth="1"/>
  </cols>
  <sheetData>
    <row r="1" spans="1:2" x14ac:dyDescent="0.2">
      <c r="B1" t="s">
        <v>102</v>
      </c>
    </row>
    <row r="3" spans="1:2" x14ac:dyDescent="0.2">
      <c r="B3" s="1" t="s">
        <v>36</v>
      </c>
    </row>
    <row r="5" spans="1:2" x14ac:dyDescent="0.2">
      <c r="A5">
        <v>1</v>
      </c>
      <c r="B5" t="s">
        <v>37</v>
      </c>
    </row>
    <row r="6" spans="1:2" x14ac:dyDescent="0.2">
      <c r="A6">
        <v>2</v>
      </c>
      <c r="B6" t="s">
        <v>39</v>
      </c>
    </row>
    <row r="7" spans="1:2" x14ac:dyDescent="0.2">
      <c r="A7">
        <v>3</v>
      </c>
      <c r="B7" t="s">
        <v>38</v>
      </c>
    </row>
    <row r="8" spans="1:2" x14ac:dyDescent="0.2">
      <c r="A8">
        <v>4</v>
      </c>
      <c r="B8" t="s">
        <v>11</v>
      </c>
    </row>
    <row r="9" spans="1:2" x14ac:dyDescent="0.2">
      <c r="A9">
        <v>5</v>
      </c>
      <c r="B9" t="s">
        <v>40</v>
      </c>
    </row>
    <row r="10" spans="1:2" x14ac:dyDescent="0.2">
      <c r="A10">
        <v>6</v>
      </c>
      <c r="B10" t="s">
        <v>12</v>
      </c>
    </row>
    <row r="11" spans="1:2" x14ac:dyDescent="0.2">
      <c r="A11">
        <v>7</v>
      </c>
      <c r="B11" t="s">
        <v>41</v>
      </c>
    </row>
    <row r="12" spans="1:2" x14ac:dyDescent="0.2">
      <c r="A12">
        <v>8</v>
      </c>
      <c r="B12" t="s">
        <v>42</v>
      </c>
    </row>
    <row r="13" spans="1:2" x14ac:dyDescent="0.2">
      <c r="A13">
        <v>9</v>
      </c>
      <c r="B13" t="s">
        <v>43</v>
      </c>
    </row>
    <row r="14" spans="1:2" x14ac:dyDescent="0.2">
      <c r="A14">
        <v>10</v>
      </c>
      <c r="B14" t="s">
        <v>44</v>
      </c>
    </row>
    <row r="15" spans="1:2" x14ac:dyDescent="0.2">
      <c r="A15">
        <v>11</v>
      </c>
      <c r="B15" t="s">
        <v>107</v>
      </c>
    </row>
    <row r="16" spans="1:2" x14ac:dyDescent="0.2">
      <c r="A16">
        <v>12</v>
      </c>
      <c r="B16" t="s">
        <v>45</v>
      </c>
    </row>
    <row r="17" spans="1:2" x14ac:dyDescent="0.2">
      <c r="A17">
        <v>13</v>
      </c>
      <c r="B17" t="s">
        <v>46</v>
      </c>
    </row>
    <row r="18" spans="1:2" x14ac:dyDescent="0.2">
      <c r="A18">
        <v>14</v>
      </c>
      <c r="B18" t="s">
        <v>65</v>
      </c>
    </row>
    <row r="19" spans="1:2" x14ac:dyDescent="0.2">
      <c r="A19">
        <v>15</v>
      </c>
      <c r="B19" t="s">
        <v>47</v>
      </c>
    </row>
    <row r="20" spans="1:2" x14ac:dyDescent="0.2">
      <c r="A20">
        <v>16</v>
      </c>
      <c r="B20" t="s">
        <v>48</v>
      </c>
    </row>
    <row r="21" spans="1:2" x14ac:dyDescent="0.2">
      <c r="A21">
        <v>17</v>
      </c>
      <c r="B21" t="s">
        <v>49</v>
      </c>
    </row>
    <row r="22" spans="1:2" x14ac:dyDescent="0.2">
      <c r="A22">
        <v>18</v>
      </c>
      <c r="B22" t="s">
        <v>50</v>
      </c>
    </row>
    <row r="23" spans="1:2" x14ac:dyDescent="0.2">
      <c r="A23">
        <v>19</v>
      </c>
      <c r="B23" t="s">
        <v>51</v>
      </c>
    </row>
    <row r="24" spans="1:2" x14ac:dyDescent="0.2">
      <c r="A24">
        <v>20</v>
      </c>
      <c r="B24" t="s">
        <v>52</v>
      </c>
    </row>
    <row r="25" spans="1:2" x14ac:dyDescent="0.2">
      <c r="A25">
        <v>21</v>
      </c>
      <c r="B25" t="s">
        <v>53</v>
      </c>
    </row>
    <row r="26" spans="1:2" x14ac:dyDescent="0.2">
      <c r="A26">
        <v>22</v>
      </c>
      <c r="B26" t="s">
        <v>55</v>
      </c>
    </row>
    <row r="27" spans="1:2" x14ac:dyDescent="0.2">
      <c r="A27">
        <v>23</v>
      </c>
      <c r="B27" t="s">
        <v>54</v>
      </c>
    </row>
    <row r="28" spans="1:2" x14ac:dyDescent="0.2">
      <c r="A28">
        <v>24</v>
      </c>
      <c r="B28" t="s">
        <v>56</v>
      </c>
    </row>
    <row r="29" spans="1:2" x14ac:dyDescent="0.2">
      <c r="A29">
        <v>25</v>
      </c>
      <c r="B29" t="s">
        <v>59</v>
      </c>
    </row>
    <row r="30" spans="1:2" x14ac:dyDescent="0.2">
      <c r="A30">
        <v>26</v>
      </c>
      <c r="B30" t="s">
        <v>60</v>
      </c>
    </row>
    <row r="31" spans="1:2" x14ac:dyDescent="0.2">
      <c r="A31">
        <v>27</v>
      </c>
      <c r="B31" t="s">
        <v>61</v>
      </c>
    </row>
    <row r="32" spans="1:2" x14ac:dyDescent="0.2">
      <c r="A32">
        <v>28</v>
      </c>
      <c r="B32" t="s">
        <v>70</v>
      </c>
    </row>
    <row r="33" spans="1:3" x14ac:dyDescent="0.2">
      <c r="A33">
        <v>29</v>
      </c>
      <c r="B33" t="s">
        <v>63</v>
      </c>
      <c r="C33" t="s">
        <v>151</v>
      </c>
    </row>
    <row r="34" spans="1:3" x14ac:dyDescent="0.2">
      <c r="C34" t="s">
        <v>150</v>
      </c>
    </row>
  </sheetData>
  <pageMargins left="0.7" right="0.7" top="0.75" bottom="0.75" header="0.3" footer="0.3"/>
  <pageSetup scale="82" fitToHeight="0" orientation="landscape" horizontalDpi="300" verticalDpi="300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Entry Form</vt:lpstr>
      <vt:lpstr>Wine Categories</vt:lpstr>
      <vt:lpstr>Beer Categories</vt:lpstr>
      <vt:lpstr>Spirit Categories</vt:lpstr>
      <vt:lpstr>EntryBeer</vt:lpstr>
      <vt:lpstr>EntrySpirits</vt:lpstr>
      <vt:lpstr>EntryWine</vt:lpstr>
      <vt:lpstr>'Entry Form'!Print_Area</vt:lpstr>
      <vt:lpstr>'Spirit Categories'!Print_Area</vt:lpstr>
      <vt:lpstr>'Wine Categories'!Print_Area</vt:lpstr>
      <vt:lpstr>SubBeer</vt:lpstr>
      <vt:lpstr>SubSpirits</vt:lpstr>
      <vt:lpstr>SubWine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Firth</dc:creator>
  <cp:lastModifiedBy>Linda Garson</cp:lastModifiedBy>
  <cp:lastPrinted>2025-03-24T14:15:11Z</cp:lastPrinted>
  <dcterms:created xsi:type="dcterms:W3CDTF">2020-06-19T20:24:56Z</dcterms:created>
  <dcterms:modified xsi:type="dcterms:W3CDTF">2026-04-10T00:43:26Z</dcterms:modified>
</cp:coreProperties>
</file>